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<sst xmlns="http://schemas.openxmlformats.org/spreadsheetml/2006/main" count="211" uniqueCount="134">
  <si>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</si>
  <si>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</si>
  <si>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</si>
  <si>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</si>
  <si>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</si>
  <si>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</si>
  <si>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</si>
  <si>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</si>
  <si>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</si>
  <si>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</si>
  <si>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</si>
  <si>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</si>
  <si>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</si>
  <si>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</si>
  <si>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</si>
  <si>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</si>
  <si>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</si>
  <si>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</si>
  <si>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</si>
  <si>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</si>
  <si>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</si>
  <si>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</si>
  <si>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</si>
  <si>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</si>
  <si>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</si>
  <si>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</si>
  <si>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</si>
  <si>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</si>
  <si>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</si>
  <si>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</si>
  <si>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</si>
  <si>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</si>
  <si>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</si>
  <si>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</si>
  <si>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</si>
  <si>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</si>
  <si>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</si>
  <si>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</si>
  <si>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</si>
  <si>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</si>
  <si>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</si>
  <si>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</si>
  <si>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</si>
  <si>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</si>
  <si>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</si>
  <si>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</si>
  <si>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</si>
  <si>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</si>
  <si>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</si>
  <si>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</si>
  <si>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</si>
  <si>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</si>
  <si>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</si>
  <si>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</si>
  <si>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</si>
  <si>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</si>
  <si>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</si>
  <si>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</si>
  <si>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</si>
  <si>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</si>
  <si>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</si>
  <si>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</si>
  <si>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</si>
  <si>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</si>
  <si>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</si>
  <si>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</si>
  <si>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</si>
  <si>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</si>
  <si>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</si>
  <si>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</si>
  <si>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</si>
  <si>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</si>
  <si>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</si>
  <si>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</si>
  <si>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</si>
  <si>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</si>
  <si>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</si>
  <si>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</si>
  <si>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</si>
  <si>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</si>
  <si>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</si>
  <si>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</si>
  <si>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</si>
  <si>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</si>
  <si>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</si>
  <si>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</si>
  <si>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</si>
  <si>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</si>
  <si>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</si>
  <si>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</si>
  <si>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</si>
  <si>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</si>
  <si>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</si>
  <si>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</si>
  <si>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</si>
  <si>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</si>
  <si>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</si>
  <si>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</si>
  <si>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</si>
  <si>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</si>
  <si>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</si>
  <si>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</si>
  <si>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</si>
  <si>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</si>
  <si>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</si>
  <si>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</si>
  <si>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</si>
  <si>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</si>
  <si>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</si>
  <si>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</si>
  <si>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</si>
  <si>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</si>
  <si>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</si>
  <si>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</si>
  <si>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</si>
  <si>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</si>
  <si>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</si>
  <si>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</si>
  <si>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</si>
  <si>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</si>
  <si>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</si>
  <si>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</si>
  <si>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</si>
  <si>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</si>
  <si>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</si>
  <si>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</si>
  <si>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</si>
  <si>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</si>
  <si>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</si>
  <si>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</si>
  <si>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</si>
  <si>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Spese missioni</t>
  </si>
  <si>
    <t>Politiche giovanili, sport e tempo libero</t>
  </si>
  <si>
    <t>DATI CONSUNTIVI ANNO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</si>
</sst>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133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173.09</v>
      </c>
      <c r="D8" s="46"/>
      <c r="E8" s="6"/>
      <c r="F8" s="6"/>
    </row>
    <row r="9" spans="1:6" ht="12.75">
      <c r="A9" s="43"/>
      <c r="B9" s="49" t="s">
        <v>10</v>
      </c>
      <c r="C9" s="7">
        <v>371088.87</v>
      </c>
      <c r="D9" s="46"/>
      <c r="E9" s="6"/>
      <c r="F9" s="6"/>
    </row>
    <row r="10" spans="1:6" ht="12.75">
      <c r="A10" s="43"/>
      <c r="B10" s="49" t="s">
        <v>11</v>
      </c>
      <c r="C10" s="7">
        <v>324884.53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743758.57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1961611.01</v>
      </c>
      <c r="D14" s="7">
        <v>1822453.88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675003.07</v>
      </c>
      <c r="D18" s="7">
        <v>675003.07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2636614.08</v>
      </c>
      <c r="D20" s="11">
        <f>SUM(D14:D19)</f>
        <v>2497456.9499999997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286730.31</v>
      </c>
      <c r="D23" s="7">
        <v>355843.35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286730.31</v>
      </c>
      <c r="D28" s="16">
        <f>SUM(D23:D27)</f>
        <v>355843.35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371032.93</v>
      </c>
      <c r="D31" s="7">
        <v>336550.05</v>
      </c>
      <c r="E31" s="8"/>
      <c r="F31" s="8"/>
    </row>
    <row r="32" spans="1:6" ht="12.75">
      <c r="A32" s="57">
        <v>30200</v>
      </c>
      <c r="B32" s="56" t="s">
        <v>33</v>
      </c>
      <c r="C32" s="7">
        <v>3878.93</v>
      </c>
      <c r="D32" s="7">
        <v>3952.89</v>
      </c>
      <c r="E32" s="8"/>
      <c r="F32" s="8"/>
    </row>
    <row r="33" spans="1:6" ht="12.75">
      <c r="A33" s="57">
        <v>30300</v>
      </c>
      <c r="B33" s="56" t="s">
        <v>34</v>
      </c>
      <c r="C33" s="7">
        <v>0.89</v>
      </c>
      <c r="D33" s="7">
        <v>0.97</v>
      </c>
      <c r="E33" s="8"/>
      <c r="F33" s="8"/>
    </row>
    <row r="34" spans="1:6" ht="12.75">
      <c r="A34" s="57">
        <v>30400</v>
      </c>
      <c r="B34" s="56" t="s">
        <v>35</v>
      </c>
      <c r="C34" s="7">
        <v>77524.38</v>
      </c>
      <c r="D34" s="7">
        <v>77524.38</v>
      </c>
      <c r="E34" s="8"/>
      <c r="F34" s="8"/>
    </row>
    <row r="35" spans="1:6" ht="12.75">
      <c r="A35" s="52">
        <v>30500</v>
      </c>
      <c r="B35" s="53" t="s">
        <v>36</v>
      </c>
      <c r="C35" s="7">
        <v>95207.18</v>
      </c>
      <c r="D35" s="7">
        <v>101080.33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547644.31</v>
      </c>
      <c r="D36" s="11">
        <f>SUM(D31:D35)</f>
        <v>519108.62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569589</v>
      </c>
      <c r="D40" s="7">
        <v>111605</v>
      </c>
      <c r="E40" s="8"/>
      <c r="F40" s="8"/>
    </row>
    <row r="41" spans="1:6" ht="12.75">
      <c r="A41" s="52">
        <v>40300</v>
      </c>
      <c r="B41" s="53" t="s">
        <v>42</v>
      </c>
      <c r="C41" s="7">
        <v>65000</v>
      </c>
      <c r="D41" s="7">
        <v>91544.6</v>
      </c>
      <c r="E41" s="8"/>
      <c r="F41" s="8"/>
    </row>
    <row r="42" spans="1:6" ht="12.75">
      <c r="A42" s="52">
        <v>40400</v>
      </c>
      <c r="B42" s="53" t="s">
        <v>43</v>
      </c>
      <c r="C42" s="7">
        <v>797.74</v>
      </c>
      <c r="D42" s="7">
        <v>797.74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635386.74</v>
      </c>
      <c r="D44" s="11">
        <f>SUM(D39:D43)</f>
        <v>203947.34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195835.07</v>
      </c>
      <c r="D65" s="7">
        <v>195835.07</v>
      </c>
      <c r="E65" s="8"/>
      <c r="F65" s="8"/>
    </row>
    <row r="66" spans="1:6" ht="12.75">
      <c r="A66" s="52">
        <v>90200</v>
      </c>
      <c r="B66" s="53" t="s">
        <v>63</v>
      </c>
      <c r="C66" s="7">
        <v>70601.28</v>
      </c>
      <c r="D66" s="7">
        <v>70898.5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266436.35</v>
      </c>
      <c r="D67" s="11">
        <f>SUM(D65:D66)</f>
        <v>266733.57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4372811.79</v>
      </c>
      <c r="D68" s="20">
        <f>+D20+D28+D36+D44+D51+D58+D62+D67</f>
        <v>3843089.8299999996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5068958.28</v>
      </c>
      <c r="D69" s="20">
        <f>+D68+D11</f>
        <v>4586848.399999999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BG25">
      <selection activeCell="G14" sqref="G1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9.140625" style="0" bestFit="1" customWidth="1"/>
    <col min="74" max="74" width="16.57421875" style="0" bestFit="1" customWidth="1"/>
    <col min="75" max="75" width="18.7109375" style="0" customWidth="1"/>
  </cols>
  <sheetData>
    <row r="1" spans="2:10" ht="36.75" customHeight="1">
      <c r="B1" s="90"/>
      <c r="C1" s="91"/>
      <c r="D1" s="91"/>
      <c r="E1" s="91"/>
      <c r="F1" s="91"/>
      <c r="G1" s="91"/>
      <c r="H1" s="91"/>
      <c r="I1" s="91"/>
      <c r="J1" s="91"/>
    </row>
    <row r="3" spans="3:6" ht="12.75">
      <c r="C3" s="78" t="s">
        <v>6</v>
      </c>
      <c r="D3" s="78"/>
      <c r="E3" s="78"/>
      <c r="F3" s="78"/>
    </row>
    <row r="4" ht="18.75">
      <c r="B4" s="3" t="s">
        <v>131</v>
      </c>
    </row>
    <row r="5" spans="2:7" ht="18.75">
      <c r="B5" s="40" t="s">
        <v>133</v>
      </c>
      <c r="C5" s="40"/>
      <c r="D5" s="3">
        <f>Entrate!C5</f>
        <v>2019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7" t="s">
        <v>69</v>
      </c>
      <c r="J8" s="88"/>
      <c r="K8" s="89"/>
      <c r="L8" s="92" t="s">
        <v>70</v>
      </c>
      <c r="M8" s="93"/>
      <c r="N8" s="89"/>
      <c r="O8" s="92" t="s">
        <v>71</v>
      </c>
      <c r="P8" s="93"/>
      <c r="Q8" s="89"/>
      <c r="R8" s="97" t="s">
        <v>132</v>
      </c>
      <c r="S8" s="97"/>
      <c r="T8" s="95"/>
      <c r="U8" s="94" t="s">
        <v>112</v>
      </c>
      <c r="V8" s="95"/>
      <c r="W8" s="96"/>
      <c r="X8" s="87" t="s">
        <v>113</v>
      </c>
      <c r="Y8" s="88"/>
      <c r="Z8" s="89"/>
      <c r="AA8" s="92" t="s">
        <v>114</v>
      </c>
      <c r="AB8" s="93"/>
      <c r="AC8" s="89"/>
      <c r="AD8" s="92" t="s">
        <v>115</v>
      </c>
      <c r="AE8" s="93"/>
      <c r="AF8" s="89"/>
      <c r="AG8" s="97" t="s">
        <v>116</v>
      </c>
      <c r="AH8" s="97"/>
      <c r="AI8" s="95"/>
      <c r="AJ8" s="94" t="s">
        <v>117</v>
      </c>
      <c r="AK8" s="95"/>
      <c r="AL8" s="96"/>
      <c r="AM8" s="87" t="s">
        <v>118</v>
      </c>
      <c r="AN8" s="88"/>
      <c r="AO8" s="89"/>
      <c r="AP8" s="92" t="s">
        <v>119</v>
      </c>
      <c r="AQ8" s="93"/>
      <c r="AR8" s="89"/>
      <c r="AS8" s="92" t="s">
        <v>120</v>
      </c>
      <c r="AT8" s="93"/>
      <c r="AU8" s="89"/>
      <c r="AV8" s="97" t="s">
        <v>121</v>
      </c>
      <c r="AW8" s="97"/>
      <c r="AX8" s="95"/>
      <c r="AY8" s="94" t="s">
        <v>122</v>
      </c>
      <c r="AZ8" s="95"/>
      <c r="BA8" s="96"/>
      <c r="BB8" s="87" t="s">
        <v>123</v>
      </c>
      <c r="BC8" s="88"/>
      <c r="BD8" s="89"/>
      <c r="BE8" s="92" t="s">
        <v>124</v>
      </c>
      <c r="BF8" s="93"/>
      <c r="BG8" s="89"/>
      <c r="BH8" s="92" t="s">
        <v>125</v>
      </c>
      <c r="BI8" s="93"/>
      <c r="BJ8" s="89"/>
      <c r="BK8" s="97" t="s">
        <v>126</v>
      </c>
      <c r="BL8" s="97"/>
      <c r="BM8" s="95"/>
      <c r="BN8" s="94" t="s">
        <v>127</v>
      </c>
      <c r="BO8" s="95"/>
      <c r="BP8" s="96"/>
      <c r="BQ8" s="87" t="s">
        <v>128</v>
      </c>
      <c r="BR8" s="88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13443.01</v>
      </c>
      <c r="D16" s="30">
        <v>0</v>
      </c>
      <c r="E16" s="30">
        <v>13179.16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13443.01</v>
      </c>
      <c r="BV16" s="31">
        <f t="shared" si="0"/>
        <v>0</v>
      </c>
      <c r="BW16" s="31">
        <f t="shared" si="0"/>
        <v>13179.16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129745.88</v>
      </c>
      <c r="D17" s="30">
        <v>0</v>
      </c>
      <c r="E17" s="30">
        <v>144434.42</v>
      </c>
      <c r="F17" s="30">
        <v>0</v>
      </c>
      <c r="G17" s="30">
        <v>0</v>
      </c>
      <c r="H17" s="30">
        <v>0</v>
      </c>
      <c r="I17" s="30">
        <v>7461.64</v>
      </c>
      <c r="J17" s="30">
        <v>0</v>
      </c>
      <c r="K17" s="30">
        <v>3875.81</v>
      </c>
      <c r="L17" s="30">
        <v>353841.5</v>
      </c>
      <c r="M17" s="30">
        <v>0</v>
      </c>
      <c r="N17" s="30">
        <v>374482.98</v>
      </c>
      <c r="O17" s="30">
        <v>73108.75</v>
      </c>
      <c r="P17" s="30">
        <v>0</v>
      </c>
      <c r="Q17" s="30">
        <v>71034.42</v>
      </c>
      <c r="R17" s="30">
        <v>0</v>
      </c>
      <c r="S17" s="30">
        <v>0</v>
      </c>
      <c r="T17" s="30">
        <v>0</v>
      </c>
      <c r="U17" s="30">
        <v>12063.6</v>
      </c>
      <c r="V17" s="30">
        <v>0</v>
      </c>
      <c r="W17" s="30">
        <v>11563.6</v>
      </c>
      <c r="X17" s="30">
        <v>7517.65</v>
      </c>
      <c r="Y17" s="30">
        <v>0</v>
      </c>
      <c r="Z17" s="30">
        <v>99.98</v>
      </c>
      <c r="AA17" s="30">
        <v>566868.29</v>
      </c>
      <c r="AB17" s="30">
        <v>0</v>
      </c>
      <c r="AC17" s="30">
        <v>566239.27</v>
      </c>
      <c r="AD17" s="30">
        <v>103000</v>
      </c>
      <c r="AE17" s="30">
        <v>0</v>
      </c>
      <c r="AF17" s="30">
        <v>99387.16</v>
      </c>
      <c r="AG17" s="30">
        <v>0</v>
      </c>
      <c r="AH17" s="30">
        <v>0</v>
      </c>
      <c r="AI17" s="30">
        <v>0</v>
      </c>
      <c r="AJ17" s="30">
        <v>320836.53</v>
      </c>
      <c r="AK17" s="30">
        <v>0</v>
      </c>
      <c r="AL17" s="30">
        <v>323136.32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1574443.84</v>
      </c>
      <c r="BV17" s="31">
        <f t="shared" si="0"/>
        <v>0</v>
      </c>
      <c r="BW17" s="31">
        <f t="shared" si="0"/>
        <v>1594253.96</v>
      </c>
    </row>
    <row r="18" spans="1:75" ht="15">
      <c r="A18" s="27">
        <f t="shared" si="2"/>
        <v>104</v>
      </c>
      <c r="B18" s="29" t="s">
        <v>23</v>
      </c>
      <c r="C18" s="30">
        <v>944253.76</v>
      </c>
      <c r="D18" s="30">
        <v>0</v>
      </c>
      <c r="E18" s="30">
        <v>812693.47</v>
      </c>
      <c r="F18" s="30">
        <v>0</v>
      </c>
      <c r="G18" s="30">
        <v>0</v>
      </c>
      <c r="H18" s="30">
        <v>0</v>
      </c>
      <c r="I18" s="30">
        <v>144382.87</v>
      </c>
      <c r="J18" s="30">
        <v>0</v>
      </c>
      <c r="K18" s="30">
        <v>144382.87</v>
      </c>
      <c r="L18" s="30">
        <v>158147.75</v>
      </c>
      <c r="M18" s="30">
        <v>0</v>
      </c>
      <c r="N18" s="30">
        <v>148421.16</v>
      </c>
      <c r="O18" s="30">
        <v>83284.79</v>
      </c>
      <c r="P18" s="30">
        <v>0</v>
      </c>
      <c r="Q18" s="30">
        <v>78884.79</v>
      </c>
      <c r="R18" s="30">
        <v>7150</v>
      </c>
      <c r="S18" s="30">
        <v>0</v>
      </c>
      <c r="T18" s="30">
        <v>7300</v>
      </c>
      <c r="U18" s="30">
        <v>4143</v>
      </c>
      <c r="V18" s="30">
        <v>0</v>
      </c>
      <c r="W18" s="30">
        <v>13333</v>
      </c>
      <c r="X18" s="30">
        <v>28506.74</v>
      </c>
      <c r="Y18" s="30">
        <v>0</v>
      </c>
      <c r="Z18" s="30">
        <v>27080.57</v>
      </c>
      <c r="AA18" s="30">
        <v>4301</v>
      </c>
      <c r="AB18" s="30">
        <v>0</v>
      </c>
      <c r="AC18" s="30">
        <v>4301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243602.79</v>
      </c>
      <c r="AK18" s="30">
        <v>0</v>
      </c>
      <c r="AL18" s="30">
        <v>64138.3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221</v>
      </c>
      <c r="BF18" s="30">
        <v>0</v>
      </c>
      <c r="BG18" s="30">
        <v>221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1617993.7</v>
      </c>
      <c r="BV18" s="31">
        <f t="shared" si="0"/>
        <v>0</v>
      </c>
      <c r="BW18" s="31">
        <f t="shared" si="0"/>
        <v>1300756.1600000001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4044.18</v>
      </c>
      <c r="M21" s="30">
        <v>0</v>
      </c>
      <c r="N21" s="30">
        <v>4044.18</v>
      </c>
      <c r="O21" s="30">
        <v>0</v>
      </c>
      <c r="P21" s="30">
        <v>0</v>
      </c>
      <c r="Q21" s="30">
        <v>0</v>
      </c>
      <c r="R21" s="30">
        <v>1838.92</v>
      </c>
      <c r="S21" s="30">
        <v>0</v>
      </c>
      <c r="T21" s="30">
        <v>1838.92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10661.5</v>
      </c>
      <c r="AE21" s="30">
        <v>0</v>
      </c>
      <c r="AF21" s="30">
        <v>10661.5</v>
      </c>
      <c r="AG21" s="30">
        <v>0</v>
      </c>
      <c r="AH21" s="30">
        <v>0</v>
      </c>
      <c r="AI21" s="30">
        <v>0</v>
      </c>
      <c r="AJ21" s="30">
        <v>330.5</v>
      </c>
      <c r="AK21" s="30">
        <v>0</v>
      </c>
      <c r="AL21" s="30">
        <v>330.5</v>
      </c>
      <c r="AM21" s="30">
        <v>0</v>
      </c>
      <c r="AN21" s="30">
        <v>0</v>
      </c>
      <c r="AO21" s="30">
        <v>0</v>
      </c>
      <c r="AP21" s="30">
        <v>2137.48</v>
      </c>
      <c r="AQ21" s="30">
        <v>0</v>
      </c>
      <c r="AR21" s="30">
        <v>2137.48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19012.579999999998</v>
      </c>
      <c r="BV21" s="31">
        <f t="shared" si="0"/>
        <v>0</v>
      </c>
      <c r="BW21" s="31">
        <f t="shared" si="0"/>
        <v>19012.579999999998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11413</v>
      </c>
      <c r="D23" s="30">
        <v>0</v>
      </c>
      <c r="E23" s="30">
        <v>12660.3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11413</v>
      </c>
      <c r="BV23" s="31">
        <f t="shared" si="0"/>
        <v>0</v>
      </c>
      <c r="BW23" s="31">
        <f t="shared" si="0"/>
        <v>12660.3</v>
      </c>
    </row>
    <row r="24" spans="1:75" ht="15">
      <c r="A24" s="27">
        <f t="shared" si="2"/>
        <v>110</v>
      </c>
      <c r="B24" s="29" t="s">
        <v>83</v>
      </c>
      <c r="C24" s="30">
        <v>38010.05</v>
      </c>
      <c r="D24" s="30">
        <v>0</v>
      </c>
      <c r="E24" s="30">
        <v>34403.75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1289</v>
      </c>
      <c r="AE24" s="30">
        <v>0</v>
      </c>
      <c r="AF24" s="30">
        <v>1289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39299.05</v>
      </c>
      <c r="BV24" s="31">
        <f t="shared" si="0"/>
        <v>0</v>
      </c>
      <c r="BW24" s="31">
        <f t="shared" si="0"/>
        <v>35692.75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1136865.7</v>
      </c>
      <c r="D25" s="33">
        <f t="shared" si="3"/>
        <v>0</v>
      </c>
      <c r="E25" s="33">
        <f t="shared" si="3"/>
        <v>1017371.1000000001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151844.51</v>
      </c>
      <c r="J25" s="33">
        <f t="shared" si="3"/>
        <v>0</v>
      </c>
      <c r="K25" s="33">
        <f t="shared" si="3"/>
        <v>148258.68</v>
      </c>
      <c r="L25" s="33">
        <f t="shared" si="3"/>
        <v>516033.43</v>
      </c>
      <c r="M25" s="33">
        <f t="shared" si="3"/>
        <v>0</v>
      </c>
      <c r="N25" s="33">
        <f t="shared" si="3"/>
        <v>526948.3200000001</v>
      </c>
      <c r="O25" s="33">
        <f t="shared" si="3"/>
        <v>156393.53999999998</v>
      </c>
      <c r="P25" s="33">
        <f t="shared" si="3"/>
        <v>0</v>
      </c>
      <c r="Q25" s="33">
        <f t="shared" si="3"/>
        <v>149919.21</v>
      </c>
      <c r="R25" s="33">
        <f t="shared" si="3"/>
        <v>8988.92</v>
      </c>
      <c r="S25" s="33">
        <f t="shared" si="3"/>
        <v>0</v>
      </c>
      <c r="T25" s="33">
        <f t="shared" si="3"/>
        <v>9138.92</v>
      </c>
      <c r="U25" s="33">
        <f t="shared" si="3"/>
        <v>16206.6</v>
      </c>
      <c r="V25" s="33">
        <f t="shared" si="3"/>
        <v>0</v>
      </c>
      <c r="W25" s="33">
        <f t="shared" si="3"/>
        <v>24896.6</v>
      </c>
      <c r="X25" s="33">
        <f t="shared" si="3"/>
        <v>36024.39</v>
      </c>
      <c r="Y25" s="33">
        <f t="shared" si="3"/>
        <v>0</v>
      </c>
      <c r="Z25" s="33">
        <f t="shared" si="3"/>
        <v>27180.55</v>
      </c>
      <c r="AA25" s="33">
        <f t="shared" si="3"/>
        <v>571169.29</v>
      </c>
      <c r="AB25" s="33">
        <f t="shared" si="3"/>
        <v>0</v>
      </c>
      <c r="AC25" s="33">
        <f t="shared" si="3"/>
        <v>570540.27</v>
      </c>
      <c r="AD25" s="33">
        <f t="shared" si="3"/>
        <v>114950.5</v>
      </c>
      <c r="AE25" s="33">
        <f t="shared" si="3"/>
        <v>0</v>
      </c>
      <c r="AF25" s="33">
        <f t="shared" si="3"/>
        <v>111337.66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564769.8200000001</v>
      </c>
      <c r="AK25" s="33">
        <f t="shared" si="3"/>
        <v>0</v>
      </c>
      <c r="AL25" s="33">
        <f t="shared" si="3"/>
        <v>387605.12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2137.48</v>
      </c>
      <c r="AQ25" s="33">
        <f t="shared" si="3"/>
        <v>0</v>
      </c>
      <c r="AR25" s="33">
        <f t="shared" si="3"/>
        <v>2137.48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221</v>
      </c>
      <c r="BF25" s="33">
        <f t="shared" si="3"/>
        <v>0</v>
      </c>
      <c r="BG25" s="33">
        <f t="shared" si="3"/>
        <v>221</v>
      </c>
      <c r="BH25" s="33">
        <f t="shared" si="3"/>
        <v>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3275605.1799999997</v>
      </c>
      <c r="BV25" s="33">
        <f t="shared" si="4"/>
        <v>0</v>
      </c>
      <c r="BW25" s="33">
        <f t="shared" si="4"/>
        <v>2975554.91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138435.11</v>
      </c>
      <c r="D29" s="30">
        <v>0</v>
      </c>
      <c r="E29" s="30">
        <v>40897.46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359180.68</v>
      </c>
      <c r="M29" s="30">
        <v>0</v>
      </c>
      <c r="N29" s="30">
        <v>314897.63</v>
      </c>
      <c r="O29" s="30">
        <v>45429.52</v>
      </c>
      <c r="P29" s="30">
        <v>0</v>
      </c>
      <c r="Q29" s="30">
        <v>39702.93</v>
      </c>
      <c r="R29" s="30">
        <v>4977.6</v>
      </c>
      <c r="S29" s="30">
        <v>0</v>
      </c>
      <c r="T29" s="30">
        <v>4977.6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1404.63</v>
      </c>
      <c r="AA29" s="30">
        <v>0</v>
      </c>
      <c r="AB29" s="30">
        <v>0</v>
      </c>
      <c r="AC29" s="30">
        <v>0</v>
      </c>
      <c r="AD29" s="30">
        <v>49633.61</v>
      </c>
      <c r="AE29" s="30">
        <v>0</v>
      </c>
      <c r="AF29" s="30">
        <v>56258.82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597656.5199999999</v>
      </c>
      <c r="BV29" s="31">
        <f t="shared" si="5"/>
        <v>0</v>
      </c>
      <c r="BW29" s="31">
        <f t="shared" si="5"/>
        <v>458139.07</v>
      </c>
    </row>
    <row r="30" spans="1:75" ht="15">
      <c r="A30" s="27">
        <f>A29+1</f>
        <v>203</v>
      </c>
      <c r="B30" s="29" t="s">
        <v>88</v>
      </c>
      <c r="C30" s="30">
        <v>141550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141550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533501.88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533501.88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279985.11</v>
      </c>
      <c r="D33" s="33">
        <f t="shared" si="6"/>
        <v>0</v>
      </c>
      <c r="E33" s="33">
        <f t="shared" si="6"/>
        <v>40897.46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359180.68</v>
      </c>
      <c r="M33" s="33">
        <f t="shared" si="6"/>
        <v>533501.88</v>
      </c>
      <c r="N33" s="33">
        <f t="shared" si="6"/>
        <v>314897.63</v>
      </c>
      <c r="O33" s="33">
        <f t="shared" si="6"/>
        <v>45429.52</v>
      </c>
      <c r="P33" s="33">
        <f t="shared" si="6"/>
        <v>0</v>
      </c>
      <c r="Q33" s="33">
        <f t="shared" si="6"/>
        <v>39702.93</v>
      </c>
      <c r="R33" s="33">
        <f t="shared" si="6"/>
        <v>4977.6</v>
      </c>
      <c r="S33" s="33">
        <f t="shared" si="6"/>
        <v>0</v>
      </c>
      <c r="T33" s="33">
        <f t="shared" si="6"/>
        <v>4977.6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1404.63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49633.61</v>
      </c>
      <c r="AE33" s="33">
        <f t="shared" si="6"/>
        <v>0</v>
      </c>
      <c r="AF33" s="33">
        <f t="shared" si="6"/>
        <v>56258.82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739206.5199999999</v>
      </c>
      <c r="BV33" s="33">
        <f t="shared" si="7"/>
        <v>533501.88</v>
      </c>
      <c r="BW33" s="33">
        <f t="shared" si="7"/>
        <v>458139.07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148237.94</v>
      </c>
      <c r="BL45" s="30">
        <v>0</v>
      </c>
      <c r="BM45" s="30">
        <v>148237.94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148237.94</v>
      </c>
      <c r="BV45" s="31">
        <f t="shared" si="11"/>
        <v>0</v>
      </c>
      <c r="BW45" s="31">
        <f t="shared" si="11"/>
        <v>148237.94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148237.94</v>
      </c>
      <c r="BL47" s="33">
        <f t="shared" si="12"/>
        <v>0</v>
      </c>
      <c r="BM47" s="33">
        <f t="shared" si="12"/>
        <v>148237.94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148237.94</v>
      </c>
      <c r="BV47" s="33">
        <f t="shared" si="13"/>
        <v>0</v>
      </c>
      <c r="BW47" s="33">
        <f t="shared" si="13"/>
        <v>148237.94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195835.07</v>
      </c>
      <c r="BR54" s="30">
        <v>0</v>
      </c>
      <c r="BS54" s="30">
        <v>191248.58</v>
      </c>
      <c r="BT54" s="30"/>
      <c r="BU54" s="31">
        <f aca="true" t="shared" si="16" ref="BU54:BW55">+C54+F54+I54+L54+O54+R54+U54+X54+AA54+AD54+AG54+AJ54+AM54+AP54+AS54+AV54+AY54+BB54+BE54+BH54+BK54+BN54+BQ54</f>
        <v>195835.07</v>
      </c>
      <c r="BV54" s="31">
        <f t="shared" si="16"/>
        <v>0</v>
      </c>
      <c r="BW54" s="31">
        <f t="shared" si="16"/>
        <v>191248.58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70601.28</v>
      </c>
      <c r="BR55" s="30">
        <v>0</v>
      </c>
      <c r="BS55" s="30">
        <v>38185.5</v>
      </c>
      <c r="BT55" s="30"/>
      <c r="BU55" s="31">
        <f t="shared" si="16"/>
        <v>70601.28</v>
      </c>
      <c r="BV55" s="31">
        <f t="shared" si="16"/>
        <v>0</v>
      </c>
      <c r="BW55" s="31">
        <f t="shared" si="16"/>
        <v>38185.5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266436.35</v>
      </c>
      <c r="BR56" s="33">
        <f t="shared" si="18"/>
        <v>0</v>
      </c>
      <c r="BS56" s="33">
        <f t="shared" si="18"/>
        <v>229434.08</v>
      </c>
      <c r="BT56" s="33"/>
      <c r="BU56" s="33">
        <f t="shared" si="18"/>
        <v>266436.35</v>
      </c>
      <c r="BV56" s="33">
        <f t="shared" si="18"/>
        <v>0</v>
      </c>
      <c r="BW56" s="33">
        <f t="shared" si="18"/>
        <v>229434.08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1416850.81</v>
      </c>
      <c r="D57" s="39">
        <f t="shared" si="19"/>
        <v>0</v>
      </c>
      <c r="E57" s="39">
        <f t="shared" si="19"/>
        <v>1058268.56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151844.51</v>
      </c>
      <c r="J57" s="39">
        <f t="shared" si="19"/>
        <v>0</v>
      </c>
      <c r="K57" s="39">
        <f t="shared" si="19"/>
        <v>148258.68</v>
      </c>
      <c r="L57" s="39">
        <f t="shared" si="19"/>
        <v>875214.11</v>
      </c>
      <c r="M57" s="39">
        <f t="shared" si="19"/>
        <v>533501.88</v>
      </c>
      <c r="N57" s="39">
        <f t="shared" si="19"/>
        <v>841845.9500000001</v>
      </c>
      <c r="O57" s="39">
        <f t="shared" si="19"/>
        <v>201823.05999999997</v>
      </c>
      <c r="P57" s="39">
        <f t="shared" si="19"/>
        <v>0</v>
      </c>
      <c r="Q57" s="39">
        <f t="shared" si="19"/>
        <v>189622.13999999998</v>
      </c>
      <c r="R57" s="39">
        <f t="shared" si="19"/>
        <v>13966.52</v>
      </c>
      <c r="S57" s="39">
        <f t="shared" si="19"/>
        <v>0</v>
      </c>
      <c r="T57" s="39">
        <f t="shared" si="19"/>
        <v>14116.52</v>
      </c>
      <c r="U57" s="39">
        <f t="shared" si="19"/>
        <v>16206.6</v>
      </c>
      <c r="V57" s="39">
        <f t="shared" si="19"/>
        <v>0</v>
      </c>
      <c r="W57" s="39">
        <f t="shared" si="19"/>
        <v>24896.6</v>
      </c>
      <c r="X57" s="39">
        <f t="shared" si="19"/>
        <v>36024.39</v>
      </c>
      <c r="Y57" s="39">
        <f t="shared" si="19"/>
        <v>0</v>
      </c>
      <c r="Z57" s="39">
        <f t="shared" si="19"/>
        <v>28585.18</v>
      </c>
      <c r="AA57" s="39">
        <f t="shared" si="19"/>
        <v>571169.29</v>
      </c>
      <c r="AB57" s="39">
        <f t="shared" si="19"/>
        <v>0</v>
      </c>
      <c r="AC57" s="39">
        <f t="shared" si="19"/>
        <v>570540.27</v>
      </c>
      <c r="AD57" s="39">
        <f t="shared" si="19"/>
        <v>164584.11</v>
      </c>
      <c r="AE57" s="39">
        <f t="shared" si="19"/>
        <v>0</v>
      </c>
      <c r="AF57" s="39">
        <f t="shared" si="19"/>
        <v>167596.48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564769.8200000001</v>
      </c>
      <c r="AK57" s="39">
        <f t="shared" si="19"/>
        <v>0</v>
      </c>
      <c r="AL57" s="39">
        <f t="shared" si="19"/>
        <v>387605.12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2137.48</v>
      </c>
      <c r="AQ57" s="39">
        <f t="shared" si="19"/>
        <v>0</v>
      </c>
      <c r="AR57" s="39">
        <f t="shared" si="19"/>
        <v>2137.48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221</v>
      </c>
      <c r="BF57" s="39">
        <f t="shared" si="19"/>
        <v>0</v>
      </c>
      <c r="BG57" s="39">
        <f t="shared" si="19"/>
        <v>221</v>
      </c>
      <c r="BH57" s="39">
        <f t="shared" si="19"/>
        <v>0</v>
      </c>
      <c r="BI57" s="39">
        <f t="shared" si="19"/>
        <v>0</v>
      </c>
      <c r="BJ57" s="39">
        <f t="shared" si="19"/>
        <v>0</v>
      </c>
      <c r="BK57" s="39">
        <f t="shared" si="19"/>
        <v>148237.94</v>
      </c>
      <c r="BL57" s="39">
        <f t="shared" si="19"/>
        <v>0</v>
      </c>
      <c r="BM57" s="39">
        <f t="shared" si="19"/>
        <v>148237.94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266436.35</v>
      </c>
      <c r="BR57" s="39">
        <f t="shared" si="20"/>
        <v>0</v>
      </c>
      <c r="BS57" s="39">
        <f t="shared" si="20"/>
        <v>229434.08</v>
      </c>
      <c r="BT57" s="39"/>
      <c r="BU57" s="39">
        <f>+BU12+BU25+BU33+BU40+BU47+BU51+BU56</f>
        <v>4429485.989999999</v>
      </c>
      <c r="BV57" s="39">
        <f t="shared" si="20"/>
        <v>533501.88</v>
      </c>
      <c r="BW57" s="39">
        <f t="shared" si="20"/>
        <v>3811366</v>
      </c>
    </row>
  </sheetData>
  <sheetProtection/>
  <mergeCells count="75"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K7:BM7"/>
    <mergeCell ref="AJ7:AL7"/>
    <mergeCell ref="AM7:AO7"/>
    <mergeCell ref="AP7:AR7"/>
    <mergeCell ref="AS7:AU7"/>
    <mergeCell ref="AY7:BA7"/>
    <mergeCell ref="B7:B8"/>
    <mergeCell ref="C7:E7"/>
    <mergeCell ref="F7:H7"/>
    <mergeCell ref="I7:K7"/>
    <mergeCell ref="C8:E8"/>
    <mergeCell ref="I9:J9"/>
    <mergeCell ref="I8:K8"/>
    <mergeCell ref="R9:S9"/>
    <mergeCell ref="U9:V9"/>
    <mergeCell ref="X9:Y9"/>
    <mergeCell ref="U7:W7"/>
    <mergeCell ref="X7:Z7"/>
    <mergeCell ref="O8:Q8"/>
    <mergeCell ref="R7:T7"/>
    <mergeCell ref="U8:W8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AS8:AU8"/>
    <mergeCell ref="AD7:AF7"/>
    <mergeCell ref="R8:T8"/>
    <mergeCell ref="C3:F3"/>
    <mergeCell ref="AG7:AI7"/>
    <mergeCell ref="BB9:BC9"/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Rita Randi</cp:lastModifiedBy>
  <cp:lastPrinted>2018-05-23T09:33:38Z</cp:lastPrinted>
  <dcterms:created xsi:type="dcterms:W3CDTF">2000-01-20T08:39:24Z</dcterms:created>
  <dcterms:modified xsi:type="dcterms:W3CDTF">2020-05-19T13:36:28Z</dcterms:modified>
  <cp:category/>
  <cp:version/>
  <cp:contentType/>
  <cp:contentStatus/>
</cp:coreProperties>
</file>